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613"/>
  <workbookPr autoCompressPictures="0"/>
  <bookViews>
    <workbookView xWindow="0" yWindow="0" windowWidth="23900" windowHeight="14420"/>
  </bookViews>
  <sheets>
    <sheet name="MATOS Sample Data" sheetId="4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5" i="4" l="1"/>
  <c r="Q6" i="4"/>
  <c r="Q7" i="4"/>
  <c r="Q8" i="4"/>
  <c r="Q9" i="4"/>
  <c r="Q10" i="4"/>
  <c r="Q11" i="4"/>
  <c r="Q12" i="4"/>
  <c r="Q13" i="4"/>
  <c r="Q14" i="4"/>
  <c r="Q15" i="4"/>
  <c r="Q16" i="4"/>
  <c r="Q17" i="4"/>
  <c r="N5" i="4"/>
  <c r="N6" i="4"/>
  <c r="N7" i="4"/>
  <c r="N8" i="4"/>
  <c r="N9" i="4"/>
  <c r="N10" i="4"/>
  <c r="N11" i="4"/>
  <c r="Q18" i="4"/>
  <c r="Q19" i="4"/>
  <c r="Q20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O24" i="4"/>
  <c r="O20" i="4"/>
  <c r="O16" i="4"/>
  <c r="R18" i="4"/>
  <c r="R19" i="4"/>
  <c r="O23" i="4"/>
  <c r="O19" i="4"/>
  <c r="O15" i="4"/>
  <c r="Q21" i="4"/>
  <c r="R20" i="4"/>
  <c r="O22" i="4"/>
  <c r="O18" i="4"/>
  <c r="O14" i="4"/>
  <c r="O12" i="4"/>
  <c r="O21" i="4"/>
  <c r="O17" i="4"/>
  <c r="O13" i="4"/>
  <c r="Q22" i="4"/>
  <c r="R21" i="4"/>
  <c r="Q23" i="4"/>
  <c r="R22" i="4"/>
  <c r="Q24" i="4"/>
  <c r="R24" i="4"/>
  <c r="R23" i="4"/>
</calcChain>
</file>

<file path=xl/sharedStrings.xml><?xml version="1.0" encoding="utf-8"?>
<sst xmlns="http://schemas.openxmlformats.org/spreadsheetml/2006/main" count="217" uniqueCount="203">
  <si>
    <t>Country 1</t>
  </si>
  <si>
    <t>Country 2</t>
  </si>
  <si>
    <t>Country 3</t>
  </si>
  <si>
    <t>Country 4</t>
  </si>
  <si>
    <t>Country 5</t>
  </si>
  <si>
    <t>Country 6</t>
  </si>
  <si>
    <t>Country 7</t>
  </si>
  <si>
    <t>Country 8</t>
  </si>
  <si>
    <t>Country 9</t>
  </si>
  <si>
    <t>Country 10</t>
  </si>
  <si>
    <t>Country 11</t>
  </si>
  <si>
    <t>Country 12</t>
  </si>
  <si>
    <t>Country 13</t>
  </si>
  <si>
    <t>Country 14</t>
  </si>
  <si>
    <t>Country 15</t>
  </si>
  <si>
    <t>Country 16</t>
  </si>
  <si>
    <t>Country 17</t>
  </si>
  <si>
    <t>Country 18</t>
  </si>
  <si>
    <t>Country 19</t>
  </si>
  <si>
    <t>Country 20</t>
  </si>
  <si>
    <t>Country 21</t>
  </si>
  <si>
    <t>Country 22</t>
  </si>
  <si>
    <t>Country 23</t>
  </si>
  <si>
    <t>Country 24</t>
  </si>
  <si>
    <t>Country 25</t>
  </si>
  <si>
    <t>Country 26</t>
  </si>
  <si>
    <t>Country 27</t>
  </si>
  <si>
    <t>Country 28</t>
  </si>
  <si>
    <t>Country 29</t>
  </si>
  <si>
    <t>Country 30</t>
  </si>
  <si>
    <t>Population Index</t>
  </si>
  <si>
    <t>GNP</t>
  </si>
  <si>
    <t>Quality of Life</t>
  </si>
  <si>
    <t>Cost of Living</t>
  </si>
  <si>
    <t>Education Index</t>
  </si>
  <si>
    <t>1-2</t>
  </si>
  <si>
    <t>2-3</t>
  </si>
  <si>
    <t>3-4</t>
  </si>
  <si>
    <t>4-5</t>
  </si>
  <si>
    <t>5-6</t>
  </si>
  <si>
    <t>6-7</t>
  </si>
  <si>
    <t>7-8</t>
  </si>
  <si>
    <t>8-9</t>
  </si>
  <si>
    <t>9-10</t>
  </si>
  <si>
    <t>10-11</t>
  </si>
  <si>
    <t>11-12</t>
  </si>
  <si>
    <t>Time of Day</t>
  </si>
  <si>
    <t>Hits</t>
  </si>
  <si>
    <t>12-1</t>
  </si>
  <si>
    <t>T1</t>
  </si>
  <si>
    <t>T2</t>
  </si>
  <si>
    <t>T3</t>
  </si>
  <si>
    <t>T1.1</t>
  </si>
  <si>
    <t>T3.1</t>
  </si>
  <si>
    <t>Example 1</t>
  </si>
  <si>
    <t>Example 2</t>
  </si>
  <si>
    <t>Example 3</t>
  </si>
  <si>
    <t>Example 4</t>
  </si>
  <si>
    <t>Norfolk</t>
  </si>
  <si>
    <t>Pearl Harbor</t>
  </si>
  <si>
    <t>Yokosuka</t>
  </si>
  <si>
    <t>Mayport</t>
  </si>
  <si>
    <t>Sasebo</t>
  </si>
  <si>
    <t>San Diego</t>
  </si>
  <si>
    <t>New London</t>
  </si>
  <si>
    <t>Kings Bay</t>
  </si>
  <si>
    <t>Kitsap-Bangor</t>
  </si>
  <si>
    <t>Point Loma</t>
  </si>
  <si>
    <t>Everett</t>
  </si>
  <si>
    <t>Kitsap-Bremerton</t>
  </si>
  <si>
    <t>Earle Colts Neck</t>
  </si>
  <si>
    <t>Rota</t>
  </si>
  <si>
    <t>PNSY Kittery</t>
  </si>
  <si>
    <t>Coronado</t>
  </si>
  <si>
    <t>Panama City</t>
  </si>
  <si>
    <t>Little Creek</t>
  </si>
  <si>
    <t>Souda Bay</t>
  </si>
  <si>
    <t>Indian Island</t>
  </si>
  <si>
    <t>NNSY Portsmouth</t>
  </si>
  <si>
    <t>Seal Beach</t>
  </si>
  <si>
    <t>Guam</t>
  </si>
  <si>
    <t>Key West</t>
  </si>
  <si>
    <t>Activity Manning Document</t>
  </si>
  <si>
    <t>Current Onboard</t>
  </si>
  <si>
    <t>Manpower Model</t>
  </si>
  <si>
    <t>Category Breakout</t>
  </si>
  <si>
    <t>Support Craft Berth Days-Serv Craft &amp; Boats-Berth Days-Supplies</t>
  </si>
  <si>
    <t>Harbor Security Boat Maintenance-HSB Maintenance-Travel of Personnel</t>
  </si>
  <si>
    <t>Harbor Security Boat Maintenance-HSB Maintenance-Transportation of Things - Inland Transportation</t>
  </si>
  <si>
    <t>Harbor Security Boat Maintenance-HSB Maintenance-Purchased Equipment Maintenance (Commercial)</t>
  </si>
  <si>
    <t>Harbor Security Boat Maintenance-HSB Maintenance-Purchased Services, Other</t>
  </si>
  <si>
    <t>Harbor Security Boat Maintenance-HSB Maintenance-Supplies</t>
  </si>
  <si>
    <t>Port Logistics-Other Waterfront Services-Travel of Personnel</t>
  </si>
  <si>
    <t>Port Logistics-Other Waterfront Services-Supplies</t>
  </si>
  <si>
    <t>Port Operations Center-Administration-Travel of Personnel</t>
  </si>
  <si>
    <t>Port Operations Center-Administration-Supplies</t>
  </si>
  <si>
    <t>Harbor Security Boat Maintenance-HSB Maintenance-Equipment</t>
  </si>
  <si>
    <t>Support Craft Berth Days-Serv Craft &amp; Boats-Berth Days-Travel of Personnel</t>
  </si>
  <si>
    <t>Harbor Security Boat Maintenance-HSB Maintenance-Other POL</t>
  </si>
  <si>
    <t>Port Operations Center-Administration-Transportation of Things - Other</t>
  </si>
  <si>
    <t>Port Operations Center-Administration-Ship POL</t>
  </si>
  <si>
    <t>Port Operations Center-Administration-Other POL</t>
  </si>
  <si>
    <t>Port Logistics-Other Waterfront Services-Equipment</t>
  </si>
  <si>
    <t>Port Operations Center-Administration-Travel of Personnel Incident to PCS</t>
  </si>
  <si>
    <t>Port Operations Center-Administration-Transportation of Things - Inland Transportation</t>
  </si>
  <si>
    <t>Harbor Security Boat Maintenance-HSB Maintenance-Civilian Personnel</t>
  </si>
  <si>
    <t>Port Logistics-Other Waterfront Services-Other POL</t>
  </si>
  <si>
    <t>Port Operations Center-Administration-Communications</t>
  </si>
  <si>
    <t>Port Operations Center-Administration-Equipment</t>
  </si>
  <si>
    <t>Port Logistics-Other Waterfront Services-Purchased Equipment Maintenance (Commercial)</t>
  </si>
  <si>
    <t>Berthing &amp; Hotel Services-Utility Dist Line Ext-Purchased Equipment Maintenance (Commercial)</t>
  </si>
  <si>
    <t>Berthing &amp; Hotel Services-Utility Dist Line Ext-Supplies</t>
  </si>
  <si>
    <t>Port Operations Center-Administration-Printing and Reproduction</t>
  </si>
  <si>
    <t>Support Craft Ship Movements-Support Craft Ship Movement-Travel of Personnel</t>
  </si>
  <si>
    <t>Support Craft Ship Movements-Support Craft Ship Movement-Supplies</t>
  </si>
  <si>
    <t>Magnetic Silencing -Magnetic Silencing -Travel of Personnel</t>
  </si>
  <si>
    <t>Magnetic Silencing -Magnetic Silencing -Supplies</t>
  </si>
  <si>
    <t>Support Craft Berth Days-Serv Craft &amp; Boats-Berth Days-Equipment</t>
  </si>
  <si>
    <t>Port Logistics-Other Waterfront Services-Travel of Personnel Incident to PCS</t>
  </si>
  <si>
    <t>Port Logistics-Other Waterfront Services-Transportation of Things - Other</t>
  </si>
  <si>
    <t>Port Logistics-Other Waterfront Services-Purchased Services, Other</t>
  </si>
  <si>
    <t>Port Logistics-Other Waterfront Services-Civilian Personnel</t>
  </si>
  <si>
    <t>Port Operations Center-Administration-Purchased Services, Other</t>
  </si>
  <si>
    <t>Port Operations Center-Administration-Civilian Personnel</t>
  </si>
  <si>
    <t>Support Craft Berth Days-Serv Craft &amp; Boats-Berth Days-Purchased Equipment Maintenance (Commercial)</t>
  </si>
  <si>
    <t>Support Craft Berth Days-Serv Craft &amp; Boats-Berth Days-Other POL</t>
  </si>
  <si>
    <t>Support Craft Berth Days-Serv Craft &amp; Boats-Berth Days-Printing and Reproduction</t>
  </si>
  <si>
    <t>Berthing &amp; Hotel Services-Port Maintenance-Travel of Personnel</t>
  </si>
  <si>
    <t>Berthing &amp; Hotel Services-Port Maintenance-Supplies</t>
  </si>
  <si>
    <t>Support Craft Berth Days-Serv Craft &amp; Boats-Berth Days-Purchased Services, Other</t>
  </si>
  <si>
    <t>Support Craft Berth Days-Serv Craft &amp; Boats-Berth Days-Civilian Personnel</t>
  </si>
  <si>
    <t>Berthing &amp; Hotel Services-Crane Service Afloat-Supplies</t>
  </si>
  <si>
    <t>Port Operations Center-Harbor Entry Control-Travel of Personnel</t>
  </si>
  <si>
    <t>Port Operations Center-Harbor Entry Control-Supplies</t>
  </si>
  <si>
    <t>Port Operations Center-Harbor Entry Control-Printing and Reproduction</t>
  </si>
  <si>
    <t>Support Craft Ship Movements-Support Craft Ship Movement-Other POL</t>
  </si>
  <si>
    <t>Support Craft Ship Movements-Support Craft Ship Movement-Equipment</t>
  </si>
  <si>
    <t>Support Craft Ship Movements-Support Craft Ship Movement-Printing and Reproduction</t>
  </si>
  <si>
    <t>Berthing &amp; Hotel Services-Utility Dist Line Ext-Other POL</t>
  </si>
  <si>
    <t>Magnetic Silencing -Magnetic Silencing -Equipment</t>
  </si>
  <si>
    <t>Berthing &amp; Hotel Services-Port Maintenance-Printing and Reproduction</t>
  </si>
  <si>
    <t>Berthing &amp; Hotel Services-Utility Dist Line Ext-Purchased Services, Other</t>
  </si>
  <si>
    <t>Support Craft Ship Movements-Support Craft Ship Movement-Purchased Services, Other</t>
  </si>
  <si>
    <t>Support Craft Ship Movements-Support Craft Ship Movement-Civilian Personnel</t>
  </si>
  <si>
    <t>Magnetic Silencing -Magnetic Silencing -Other POL</t>
  </si>
  <si>
    <t>Berthing &amp; Hotel Services-Utility Dist Line Ext-Equipment</t>
  </si>
  <si>
    <t>Spill Response-Oil Spillage Cleanup-Travel of Personnel</t>
  </si>
  <si>
    <t>Spill Response-Oil Spillage Cleanup-Supplies</t>
  </si>
  <si>
    <t>Berthing &amp; Hotel Services-Pilotage-Supplies</t>
  </si>
  <si>
    <t>Berthing &amp; Hotel Services-Utility Dist Line Ext-Civilian Personnel</t>
  </si>
  <si>
    <t>Magnetic Silencing -Magnetic Silencing -Purchased Services, Other</t>
  </si>
  <si>
    <t>Magnetic Silencing -Magnetic Silencing -Civilian Personnel</t>
  </si>
  <si>
    <t>Port Operations Center-Harbor Entry Control-Transportation of Things - Other</t>
  </si>
  <si>
    <t>Berthing &amp; Hotel Services-Port Maintenance-Travel of Personnel Incident to PCS</t>
  </si>
  <si>
    <t>Berthing &amp; Hotel Services-Port Maintenance-Transportation of Things - Other</t>
  </si>
  <si>
    <t>Berthing &amp; Hotel Services-Port Maintenance-Equipment</t>
  </si>
  <si>
    <t>Berthing &amp; Hotel Services-Port Maintenance-Purchased Equipment Maintenance (Commercial)</t>
  </si>
  <si>
    <t>Berthing &amp; Hotel Services-Port Maintenance-Purchased Services, Other</t>
  </si>
  <si>
    <t>Berthing &amp; Hotel Services-Port Maintenance-Civilian Personnel</t>
  </si>
  <si>
    <t>Port Operations Center-Harbor Entry Control-Transportation of Things - Inland Transportation</t>
  </si>
  <si>
    <t>Port Operations Center-Harbor Entry Control-Purchased Services, Other</t>
  </si>
  <si>
    <t>Spill Response-Oil Spillage Cleanup-Printing and Reproduction</t>
  </si>
  <si>
    <t>Berthing &amp; Hotel Services-Pilotage-Travel of Personnel</t>
  </si>
  <si>
    <t>Berthing &amp; Hotel Services-Crane Service Afloat-Purchased Services, Other</t>
  </si>
  <si>
    <t>Port Operations Center-Harbor Entry Control-Civilian Personnel</t>
  </si>
  <si>
    <t>Spill Response-Oil Spillage Cleanup-Other POL</t>
  </si>
  <si>
    <t>Berthing &amp; Hotel Services-Pilotage-Purchased Equipment Maintenance (Commercial)</t>
  </si>
  <si>
    <t>Spill Response-Oil Spillage Cleanup-Transportation of Things - Inland Transportation</t>
  </si>
  <si>
    <t>Spill Response-Oil Spillage Cleanup-Equipment</t>
  </si>
  <si>
    <t>Spill Response-Oil Spillage Cleanup-Purchased Equipment Maintenance (Commercial)</t>
  </si>
  <si>
    <t>Support Craft Ship Movements-MSC NWCF TUG&amp;BOAT MVMTS-Purchased Services, Other</t>
  </si>
  <si>
    <t>Spill Response-Oil Spillage Cleanup-Purchased Services, Other</t>
  </si>
  <si>
    <t>Spill Response-Oil Spillage Cleanup-Civilian Personnel</t>
  </si>
  <si>
    <t>Berthing &amp; Hotel Services-Pilotage-Other POL</t>
  </si>
  <si>
    <t>Berthing &amp; Hotel Services-Pilotage-Purchased Services, Other</t>
  </si>
  <si>
    <t>Berthing &amp; Hotel Services-Pilotage-Civilian Personnel</t>
  </si>
  <si>
    <t>Example 5</t>
  </si>
  <si>
    <t>Priority</t>
  </si>
  <si>
    <t>Bahrain</t>
  </si>
  <si>
    <t>Bremerton, WA</t>
  </si>
  <si>
    <t>Diego Garcia</t>
  </si>
  <si>
    <t>Everett, WA</t>
  </si>
  <si>
    <t>Naples, Italy</t>
  </si>
  <si>
    <t>Rota, Spain</t>
  </si>
  <si>
    <t>Mayport, FL</t>
  </si>
  <si>
    <t>Norfolk, VA</t>
  </si>
  <si>
    <t>Pearl Harbor, HI</t>
  </si>
  <si>
    <t>San Diego, CA</t>
  </si>
  <si>
    <t>Sasebo, Japan</t>
  </si>
  <si>
    <t>Yokosuka, Japan</t>
  </si>
  <si>
    <t>Example 6</t>
  </si>
  <si>
    <t>Facility</t>
  </si>
  <si>
    <t>AM</t>
  </si>
  <si>
    <t>PM</t>
  </si>
  <si>
    <t>Fiscal Year</t>
  </si>
  <si>
    <t>Country</t>
  </si>
  <si>
    <t>Okinawa</t>
  </si>
  <si>
    <t>Ships</t>
  </si>
  <si>
    <t>Manpower</t>
  </si>
  <si>
    <t>Groton, CT</t>
  </si>
  <si>
    <t>KINGS BAY GA</t>
  </si>
  <si>
    <t>Portsmouth, NH</t>
  </si>
  <si>
    <t>Piers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</si>
</sst>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2" x14ac:knownFonts="1"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ont="1" applyBorder="1"/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center" vertical="center" wrapText="1"/>
    </xf>
    <xf numFmtId="2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/>
    </xf>
    <xf numFmtId="164" fontId="0" fillId="2" borderId="0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1" fontId="0" fillId="0" borderId="0" xfId="0" applyNumberFormat="1" applyFont="1" applyBorder="1" applyAlignment="1">
      <alignment horizontal="center" vertical="center"/>
    </xf>
    <xf numFmtId="0" fontId="0" fillId="0" borderId="0" xfId="0" quotePrefix="1" applyFont="1" applyBorder="1" applyAlignment="1">
      <alignment horizontal="center" vertical="center"/>
    </xf>
    <xf numFmtId="2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/>
    <xf numFmtId="0" fontId="0" fillId="0" borderId="0" xfId="0" applyFont="1" applyFill="1" applyBorder="1"/>
  </cellXfs>
  <cellStyles count="1">
    <cellStyle name="Normal" xfId="0" builtinId="0"/>
  </cellStyles>
  <dxfs count="1">
    <dxf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93"/>
  <sheetViews>
    <sheetView tabSelected="1" workbookViewId="0"/>
  </sheetViews>
  <sheetFormatPr baseColWidth="10" defaultColWidth="8.83203125" defaultRowHeight="12" x14ac:dyDescent="0"/>
  <cols>
    <col min="1" max="1" width="4.5" style="1" customWidth="1"/>
    <col min="2" max="2" width="10.5" style="1" bestFit="1" customWidth="1"/>
    <col min="3" max="3" width="10.83203125" style="1" bestFit="1" customWidth="1"/>
    <col min="4" max="4" width="5" style="1" bestFit="1" customWidth="1"/>
    <col min="5" max="5" width="8.83203125" style="1" bestFit="1" customWidth="1"/>
    <col min="6" max="6" width="6.83203125" style="1" bestFit="1" customWidth="1"/>
    <col min="7" max="7" width="10" style="1" bestFit="1" customWidth="1"/>
    <col min="8" max="8" width="8.83203125" style="1"/>
    <col min="9" max="9" width="3.83203125" style="1" bestFit="1" customWidth="1"/>
    <col min="10" max="10" width="7.5" style="1" customWidth="1"/>
    <col min="11" max="11" width="5" style="1" bestFit="1" customWidth="1"/>
    <col min="12" max="12" width="8.83203125" style="1"/>
    <col min="13" max="13" width="6.33203125" style="1" bestFit="1" customWidth="1"/>
    <col min="14" max="14" width="5" style="1" customWidth="1"/>
    <col min="15" max="15" width="5.1640625" style="1" customWidth="1"/>
    <col min="16" max="17" width="5" style="1" customWidth="1"/>
    <col min="18" max="18" width="5.1640625" style="1" customWidth="1"/>
    <col min="19" max="19" width="8.83203125" style="1"/>
    <col min="20" max="20" width="17" style="1" bestFit="1" customWidth="1"/>
    <col min="21" max="21" width="10.1640625" style="1" customWidth="1"/>
    <col min="22" max="22" width="9.1640625" style="1" customWidth="1"/>
    <col min="23" max="23" width="10.5" style="1" customWidth="1"/>
    <col min="24" max="24" width="8.83203125" style="1"/>
    <col min="25" max="25" width="9.1640625" style="1" customWidth="1"/>
    <col min="26" max="26" width="10.5" style="1" bestFit="1" customWidth="1"/>
    <col min="27" max="27" width="8.83203125" style="1"/>
    <col min="28" max="28" width="16.5" style="1" bestFit="1" customWidth="1"/>
    <col min="29" max="29" width="6" style="1" bestFit="1" customWidth="1"/>
    <col min="30" max="30" width="6.6640625" style="1" bestFit="1" customWidth="1"/>
    <col min="31" max="31" width="10.5" style="1" bestFit="1" customWidth="1"/>
    <col min="32" max="16384" width="8.83203125" style="1"/>
  </cols>
  <sheetData>
    <row r="2" spans="1:31" ht="13.5" customHeight="1">
      <c r="B2" s="16" t="s">
        <v>54</v>
      </c>
      <c r="C2" s="16"/>
      <c r="D2" s="16"/>
      <c r="E2" s="16"/>
      <c r="F2" s="16"/>
      <c r="G2" s="16"/>
      <c r="H2" s="2"/>
      <c r="I2" s="17" t="s">
        <v>55</v>
      </c>
      <c r="J2" s="17"/>
      <c r="K2" s="17"/>
      <c r="M2" s="16" t="s">
        <v>56</v>
      </c>
      <c r="N2" s="16"/>
      <c r="O2" s="16"/>
      <c r="P2" s="16"/>
      <c r="Q2" s="16"/>
      <c r="R2" s="16"/>
      <c r="T2" s="18" t="s">
        <v>57</v>
      </c>
      <c r="U2" s="18"/>
      <c r="V2" s="18"/>
      <c r="W2" s="18"/>
      <c r="Y2" s="18" t="s">
        <v>176</v>
      </c>
      <c r="Z2" s="18"/>
      <c r="AB2" s="16" t="s">
        <v>190</v>
      </c>
      <c r="AC2" s="16"/>
      <c r="AD2" s="16"/>
      <c r="AE2" s="16"/>
    </row>
    <row r="3" spans="1:31" s="6" customFormat="1" ht="38.25" customHeight="1">
      <c r="B3" s="3" t="s">
        <v>195</v>
      </c>
      <c r="C3" s="4" t="s">
        <v>30</v>
      </c>
      <c r="D3" s="4" t="s">
        <v>31</v>
      </c>
      <c r="E3" s="4" t="s">
        <v>32</v>
      </c>
      <c r="F3" s="4" t="s">
        <v>33</v>
      </c>
      <c r="G3" s="4" t="s">
        <v>34</v>
      </c>
      <c r="H3" s="5"/>
      <c r="J3" s="4" t="s">
        <v>46</v>
      </c>
      <c r="K3" s="3" t="s">
        <v>47</v>
      </c>
      <c r="M3" s="4" t="s">
        <v>194</v>
      </c>
      <c r="N3" s="3" t="s">
        <v>49</v>
      </c>
      <c r="O3" s="3" t="s">
        <v>52</v>
      </c>
      <c r="P3" s="3" t="s">
        <v>50</v>
      </c>
      <c r="Q3" s="3" t="s">
        <v>51</v>
      </c>
      <c r="R3" s="3" t="s">
        <v>53</v>
      </c>
      <c r="T3" s="3" t="s">
        <v>191</v>
      </c>
      <c r="U3" s="4" t="s">
        <v>82</v>
      </c>
      <c r="V3" s="4" t="s">
        <v>83</v>
      </c>
      <c r="W3" s="4" t="s">
        <v>84</v>
      </c>
      <c r="Y3" s="4" t="s">
        <v>85</v>
      </c>
      <c r="Z3" s="7" t="s">
        <v>177</v>
      </c>
      <c r="AB3" s="4" t="s">
        <v>191</v>
      </c>
      <c r="AC3" s="4" t="s">
        <v>197</v>
      </c>
      <c r="AD3" s="4" t="s">
        <v>202</v>
      </c>
      <c r="AE3" s="4" t="s">
        <v>198</v>
      </c>
    </row>
    <row r="4" spans="1:31">
      <c r="B4" s="1" t="s">
        <v>0</v>
      </c>
      <c r="C4" s="8">
        <v>3.9192951038826607</v>
      </c>
      <c r="D4" s="8">
        <v>2.8180217202680402</v>
      </c>
      <c r="E4" s="8">
        <v>5.5339034544851327</v>
      </c>
      <c r="F4" s="8">
        <v>0.43406314202082852</v>
      </c>
      <c r="G4" s="8">
        <v>5.9718853949437003</v>
      </c>
      <c r="H4" s="8"/>
      <c r="I4" s="15" t="s">
        <v>192</v>
      </c>
      <c r="J4" s="9" t="s">
        <v>48</v>
      </c>
      <c r="K4" s="9">
        <v>100</v>
      </c>
      <c r="M4" s="9">
        <v>2015</v>
      </c>
      <c r="N4" s="9">
        <v>3800</v>
      </c>
      <c r="O4" s="9"/>
      <c r="P4" s="9">
        <v>4578</v>
      </c>
      <c r="Q4" s="9">
        <v>1255</v>
      </c>
      <c r="R4" s="9"/>
      <c r="T4" s="9" t="s">
        <v>58</v>
      </c>
      <c r="U4" s="9">
        <v>222</v>
      </c>
      <c r="V4" s="9">
        <v>159</v>
      </c>
      <c r="W4" s="9">
        <v>168</v>
      </c>
      <c r="Y4" s="10" t="s">
        <v>86</v>
      </c>
      <c r="Z4" s="11">
        <v>4.3636725528256918E-4</v>
      </c>
      <c r="AB4" s="12" t="s">
        <v>178</v>
      </c>
      <c r="AC4" s="9">
        <v>9</v>
      </c>
      <c r="AD4" s="9">
        <v>1</v>
      </c>
      <c r="AE4" s="9">
        <v>88</v>
      </c>
    </row>
    <row r="5" spans="1:31">
      <c r="A5" s="19"/>
      <c r="B5" s="1" t="s">
        <v>1</v>
      </c>
      <c r="C5" s="8">
        <v>7.7128901179505069</v>
      </c>
      <c r="D5" s="8">
        <v>4.9882279020367886</v>
      </c>
      <c r="E5" s="8">
        <v>7.2047689698308472</v>
      </c>
      <c r="F5" s="8">
        <v>4.8072898140235729</v>
      </c>
      <c r="G5" s="8">
        <v>4.4251512016264165</v>
      </c>
      <c r="H5" s="8"/>
      <c r="I5" s="15"/>
      <c r="J5" s="9" t="s">
        <v>35</v>
      </c>
      <c r="K5" s="9">
        <v>102</v>
      </c>
      <c r="M5" s="9">
        <v>2016</v>
      </c>
      <c r="N5" s="9">
        <f>N4</f>
        <v>3800</v>
      </c>
      <c r="O5" s="9"/>
      <c r="P5" s="9">
        <v>4578</v>
      </c>
      <c r="Q5" s="9">
        <f t="shared" ref="Q5:Q16" si="0">Q4</f>
        <v>1255</v>
      </c>
      <c r="R5" s="9"/>
      <c r="T5" s="9" t="s">
        <v>59</v>
      </c>
      <c r="U5" s="9">
        <v>118</v>
      </c>
      <c r="V5" s="9">
        <v>143.80000000000001</v>
      </c>
      <c r="W5" s="9">
        <v>147.80000000000001</v>
      </c>
      <c r="Y5" s="10" t="s">
        <v>87</v>
      </c>
      <c r="Z5" s="11">
        <v>5.740445857929646E-4</v>
      </c>
      <c r="AB5" s="12" t="s">
        <v>179</v>
      </c>
      <c r="AC5" s="9">
        <v>16</v>
      </c>
      <c r="AD5" s="9">
        <v>18</v>
      </c>
      <c r="AE5" s="9">
        <v>90</v>
      </c>
    </row>
    <row r="6" spans="1:31">
      <c r="A6" s="19"/>
      <c r="B6" s="1" t="s">
        <v>2</v>
      </c>
      <c r="C6" s="8">
        <v>0.59088062771629701</v>
      </c>
      <c r="D6" s="8">
        <v>1.4829470863233196</v>
      </c>
      <c r="E6" s="8">
        <v>2.0776205772883283</v>
      </c>
      <c r="F6" s="8">
        <v>8.5074916903495819</v>
      </c>
      <c r="G6" s="8">
        <v>7.1277876625537715</v>
      </c>
      <c r="H6" s="8"/>
      <c r="I6" s="15"/>
      <c r="J6" s="9" t="s">
        <v>36</v>
      </c>
      <c r="K6" s="9">
        <v>95</v>
      </c>
      <c r="M6" s="9">
        <v>2017</v>
      </c>
      <c r="N6" s="9">
        <f t="shared" ref="N6:N11" si="1">N5</f>
        <v>3800</v>
      </c>
      <c r="O6" s="9"/>
      <c r="P6" s="9">
        <v>4578</v>
      </c>
      <c r="Q6" s="9">
        <f t="shared" si="0"/>
        <v>1255</v>
      </c>
      <c r="R6" s="9"/>
      <c r="T6" s="9" t="s">
        <v>60</v>
      </c>
      <c r="U6" s="9">
        <v>118</v>
      </c>
      <c r="V6" s="9">
        <v>106</v>
      </c>
      <c r="W6" s="9">
        <v>5</v>
      </c>
      <c r="Y6" s="10" t="s">
        <v>88</v>
      </c>
      <c r="Z6" s="11">
        <v>5.740445857929646E-4</v>
      </c>
      <c r="AB6" s="12" t="s">
        <v>180</v>
      </c>
      <c r="AC6" s="9">
        <v>1</v>
      </c>
      <c r="AD6" s="9">
        <v>3</v>
      </c>
      <c r="AE6" s="9">
        <v>14</v>
      </c>
    </row>
    <row r="7" spans="1:31">
      <c r="B7" s="1" t="s">
        <v>3</v>
      </c>
      <c r="C7" s="8">
        <v>6.7013062240981363</v>
      </c>
      <c r="D7" s="8">
        <v>6.717228801742249</v>
      </c>
      <c r="E7" s="8">
        <v>9.056548980562539</v>
      </c>
      <c r="F7" s="8">
        <v>5.6471316889088072</v>
      </c>
      <c r="G7" s="8">
        <v>1.2697275191798107</v>
      </c>
      <c r="H7" s="8"/>
      <c r="I7" s="15"/>
      <c r="J7" s="9" t="s">
        <v>37</v>
      </c>
      <c r="K7" s="9">
        <v>87</v>
      </c>
      <c r="M7" s="9">
        <v>2018</v>
      </c>
      <c r="N7" s="9">
        <f t="shared" si="1"/>
        <v>3800</v>
      </c>
      <c r="O7" s="9"/>
      <c r="P7" s="9">
        <v>4578</v>
      </c>
      <c r="Q7" s="9">
        <f t="shared" si="0"/>
        <v>1255</v>
      </c>
      <c r="R7" s="9"/>
      <c r="T7" s="9" t="s">
        <v>61</v>
      </c>
      <c r="U7" s="9">
        <v>102</v>
      </c>
      <c r="V7" s="9">
        <v>86</v>
      </c>
      <c r="W7" s="9">
        <v>89</v>
      </c>
      <c r="Y7" s="10" t="s">
        <v>89</v>
      </c>
      <c r="Z7" s="11">
        <v>5.740445857929646E-4</v>
      </c>
      <c r="AB7" s="12" t="s">
        <v>181</v>
      </c>
      <c r="AC7" s="9">
        <v>6</v>
      </c>
      <c r="AD7" s="9">
        <v>9</v>
      </c>
      <c r="AE7" s="9">
        <v>31</v>
      </c>
    </row>
    <row r="8" spans="1:31">
      <c r="B8" s="1" t="s">
        <v>4</v>
      </c>
      <c r="C8" s="8">
        <v>3.0967726291129907</v>
      </c>
      <c r="D8" s="8">
        <v>1.6829688290285183</v>
      </c>
      <c r="E8" s="8">
        <v>3.6112552846178501</v>
      </c>
      <c r="F8" s="8">
        <v>9.4602369354167042</v>
      </c>
      <c r="G8" s="8">
        <v>5.9120937209517237</v>
      </c>
      <c r="H8" s="8"/>
      <c r="I8" s="15"/>
      <c r="J8" s="9" t="s">
        <v>38</v>
      </c>
      <c r="K8" s="9">
        <v>100</v>
      </c>
      <c r="M8" s="9">
        <v>2019</v>
      </c>
      <c r="N8" s="9">
        <f t="shared" si="1"/>
        <v>3800</v>
      </c>
      <c r="O8" s="9"/>
      <c r="P8" s="9">
        <v>4578</v>
      </c>
      <c r="Q8" s="9">
        <f t="shared" si="0"/>
        <v>1255</v>
      </c>
      <c r="R8" s="9"/>
      <c r="T8" s="9" t="s">
        <v>62</v>
      </c>
      <c r="U8" s="9">
        <v>87</v>
      </c>
      <c r="V8" s="9">
        <v>80</v>
      </c>
      <c r="W8" s="9">
        <v>0</v>
      </c>
      <c r="Y8" s="10" t="s">
        <v>90</v>
      </c>
      <c r="Z8" s="11">
        <v>5.740445857929646E-4</v>
      </c>
      <c r="AB8" s="12" t="s">
        <v>182</v>
      </c>
      <c r="AC8" s="9">
        <v>1</v>
      </c>
      <c r="AD8" s="9">
        <v>1</v>
      </c>
      <c r="AE8" s="9">
        <v>15</v>
      </c>
    </row>
    <row r="9" spans="1:31">
      <c r="B9" s="1" t="s">
        <v>5</v>
      </c>
      <c r="C9" s="8">
        <v>9.5265317805787175E-2</v>
      </c>
      <c r="D9" s="8">
        <v>2.1266671781572288</v>
      </c>
      <c r="E9" s="8">
        <v>5.3369280695745953</v>
      </c>
      <c r="F9" s="8">
        <v>1.5890843522946041</v>
      </c>
      <c r="G9" s="8">
        <v>9.1965512844038937</v>
      </c>
      <c r="H9" s="8"/>
      <c r="I9" s="15"/>
      <c r="J9" s="9" t="s">
        <v>39</v>
      </c>
      <c r="K9" s="9">
        <v>200</v>
      </c>
      <c r="M9" s="9">
        <v>2020</v>
      </c>
      <c r="N9" s="9">
        <f t="shared" si="1"/>
        <v>3800</v>
      </c>
      <c r="O9" s="9"/>
      <c r="P9" s="9">
        <v>4578</v>
      </c>
      <c r="Q9" s="9">
        <f t="shared" si="0"/>
        <v>1255</v>
      </c>
      <c r="R9" s="9"/>
      <c r="T9" s="9" t="s">
        <v>63</v>
      </c>
      <c r="U9" s="9">
        <v>68</v>
      </c>
      <c r="V9" s="9">
        <v>59</v>
      </c>
      <c r="W9" s="9">
        <v>64</v>
      </c>
      <c r="Y9" s="10" t="s">
        <v>91</v>
      </c>
      <c r="Z9" s="11">
        <v>5.740445857929646E-4</v>
      </c>
      <c r="AB9" s="12" t="s">
        <v>183</v>
      </c>
      <c r="AC9" s="9">
        <v>3</v>
      </c>
      <c r="AD9" s="9">
        <v>3</v>
      </c>
      <c r="AE9" s="9">
        <v>42</v>
      </c>
    </row>
    <row r="10" spans="1:31">
      <c r="B10" s="1" t="s">
        <v>6</v>
      </c>
      <c r="C10" s="8">
        <v>3.13240219229308</v>
      </c>
      <c r="D10" s="8">
        <v>4.0532706838637882</v>
      </c>
      <c r="E10" s="8">
        <v>9.2509250302113912</v>
      </c>
      <c r="F10" s="8">
        <v>1.7288210449527652</v>
      </c>
      <c r="G10" s="8">
        <v>3.3182068009639254</v>
      </c>
      <c r="H10" s="8"/>
      <c r="I10" s="15"/>
      <c r="J10" s="9" t="s">
        <v>40</v>
      </c>
      <c r="K10" s="9">
        <v>1000</v>
      </c>
      <c r="M10" s="9">
        <v>2021</v>
      </c>
      <c r="N10" s="9">
        <f>N9</f>
        <v>3800</v>
      </c>
      <c r="O10" s="9"/>
      <c r="P10" s="9">
        <v>4578</v>
      </c>
      <c r="Q10" s="9">
        <f t="shared" si="0"/>
        <v>1255</v>
      </c>
      <c r="R10" s="9"/>
      <c r="T10" s="9" t="s">
        <v>64</v>
      </c>
      <c r="U10" s="9">
        <v>74</v>
      </c>
      <c r="V10" s="9">
        <v>59</v>
      </c>
      <c r="W10" s="9">
        <v>61</v>
      </c>
      <c r="Y10" s="10" t="s">
        <v>92</v>
      </c>
      <c r="Z10" s="11">
        <v>5.8394607578631322E-4</v>
      </c>
      <c r="AB10" s="12" t="s">
        <v>199</v>
      </c>
      <c r="AC10" s="9">
        <v>13</v>
      </c>
      <c r="AD10" s="9">
        <v>10</v>
      </c>
      <c r="AE10" s="9">
        <v>70</v>
      </c>
    </row>
    <row r="11" spans="1:31">
      <c r="B11" s="1" t="s">
        <v>7</v>
      </c>
      <c r="C11" s="8">
        <v>4.9215684377358286</v>
      </c>
      <c r="D11" s="8">
        <v>6.9653943891286874E-2</v>
      </c>
      <c r="E11" s="8">
        <v>9.9270540413959178</v>
      </c>
      <c r="F11" s="8">
        <v>7.4331740315209158</v>
      </c>
      <c r="G11" s="8">
        <v>5.9399831572267745</v>
      </c>
      <c r="H11" s="8"/>
      <c r="I11" s="15"/>
      <c r="J11" s="9" t="s">
        <v>41</v>
      </c>
      <c r="K11" s="9">
        <v>1750</v>
      </c>
      <c r="M11" s="9">
        <v>2022</v>
      </c>
      <c r="N11" s="9">
        <f t="shared" si="1"/>
        <v>3800</v>
      </c>
      <c r="O11" s="9"/>
      <c r="P11" s="9">
        <v>4578</v>
      </c>
      <c r="Q11" s="9">
        <f t="shared" si="0"/>
        <v>1255</v>
      </c>
      <c r="R11" s="9"/>
      <c r="T11" s="9" t="s">
        <v>65</v>
      </c>
      <c r="U11" s="9">
        <v>51</v>
      </c>
      <c r="V11" s="9">
        <v>50</v>
      </c>
      <c r="W11" s="9">
        <v>53</v>
      </c>
      <c r="Y11" s="10" t="s">
        <v>93</v>
      </c>
      <c r="Z11" s="11">
        <v>5.8394607578631322E-4</v>
      </c>
      <c r="AB11" s="12" t="s">
        <v>80</v>
      </c>
      <c r="AC11" s="9">
        <v>4</v>
      </c>
      <c r="AD11" s="9">
        <v>18</v>
      </c>
      <c r="AE11" s="9">
        <v>15</v>
      </c>
    </row>
    <row r="12" spans="1:31">
      <c r="B12" s="1" t="s">
        <v>8</v>
      </c>
      <c r="C12" s="8">
        <v>6.5025889128938736</v>
      </c>
      <c r="D12" s="8">
        <v>4.4571134040362272</v>
      </c>
      <c r="E12" s="8">
        <v>4.4416086865187303</v>
      </c>
      <c r="F12" s="8">
        <v>0.94707630031760859</v>
      </c>
      <c r="G12" s="8">
        <v>4.2893996489689652</v>
      </c>
      <c r="H12" s="8"/>
      <c r="I12" s="15"/>
      <c r="J12" s="9" t="s">
        <v>42</v>
      </c>
      <c r="K12" s="9">
        <v>5145</v>
      </c>
      <c r="M12" s="9">
        <v>2023</v>
      </c>
      <c r="N12" s="13">
        <f>N11*0.87</f>
        <v>3306</v>
      </c>
      <c r="O12" s="13">
        <f t="shared" ref="O12:O24" si="2">($N$11-N12)*1.25</f>
        <v>617.5</v>
      </c>
      <c r="P12" s="9">
        <v>4578</v>
      </c>
      <c r="Q12" s="9">
        <f t="shared" si="0"/>
        <v>1255</v>
      </c>
      <c r="R12" s="9"/>
      <c r="T12" s="9" t="s">
        <v>66</v>
      </c>
      <c r="U12" s="9">
        <v>34.5</v>
      </c>
      <c r="V12" s="9">
        <v>42</v>
      </c>
      <c r="W12" s="9">
        <v>43</v>
      </c>
      <c r="Y12" s="10" t="s">
        <v>94</v>
      </c>
      <c r="Z12" s="11">
        <v>6.1892912233548836E-4</v>
      </c>
      <c r="AB12" s="12" t="s">
        <v>200</v>
      </c>
      <c r="AC12" s="9">
        <v>7</v>
      </c>
      <c r="AD12" s="9">
        <v>15</v>
      </c>
      <c r="AE12" s="9">
        <v>49</v>
      </c>
    </row>
    <row r="13" spans="1:31">
      <c r="B13" s="1" t="s">
        <v>9</v>
      </c>
      <c r="C13" s="8">
        <v>8.6480494966677917</v>
      </c>
      <c r="D13" s="8">
        <v>2.3717377988591979</v>
      </c>
      <c r="E13" s="8">
        <v>9.8061265620822269</v>
      </c>
      <c r="F13" s="8">
        <v>1.4909063926771804</v>
      </c>
      <c r="G13" s="8">
        <v>9.391452601280859</v>
      </c>
      <c r="H13" s="8"/>
      <c r="I13" s="15"/>
      <c r="J13" s="9" t="s">
        <v>43</v>
      </c>
      <c r="K13" s="9">
        <v>8305</v>
      </c>
      <c r="M13" s="9">
        <v>2024</v>
      </c>
      <c r="N13" s="13">
        <f t="shared" ref="N13:N24" si="3">N12*0.87</f>
        <v>2876.22</v>
      </c>
      <c r="O13" s="13">
        <f t="shared" si="2"/>
        <v>1154.7250000000004</v>
      </c>
      <c r="P13" s="9">
        <v>4578</v>
      </c>
      <c r="Q13" s="9">
        <f t="shared" si="0"/>
        <v>1255</v>
      </c>
      <c r="R13" s="9"/>
      <c r="T13" s="9" t="s">
        <v>67</v>
      </c>
      <c r="U13" s="9">
        <v>36</v>
      </c>
      <c r="V13" s="9">
        <v>41</v>
      </c>
      <c r="W13" s="9">
        <v>41</v>
      </c>
      <c r="Y13" s="10" t="s">
        <v>95</v>
      </c>
      <c r="Z13" s="11">
        <v>6.1892912233548836E-4</v>
      </c>
      <c r="AB13" s="12" t="s">
        <v>184</v>
      </c>
      <c r="AC13" s="9">
        <v>19</v>
      </c>
      <c r="AD13" s="9">
        <v>12</v>
      </c>
      <c r="AE13" s="9">
        <v>99</v>
      </c>
    </row>
    <row r="14" spans="1:31">
      <c r="B14" s="1" t="s">
        <v>10</v>
      </c>
      <c r="C14" s="8">
        <v>7.4337239686538066</v>
      </c>
      <c r="D14" s="8">
        <v>1.4326678232842038</v>
      </c>
      <c r="E14" s="8">
        <v>4.5399933745533119</v>
      </c>
      <c r="F14" s="8">
        <v>2.7741927702283076</v>
      </c>
      <c r="G14" s="8">
        <v>4.3008596909607233E-2</v>
      </c>
      <c r="H14" s="8"/>
      <c r="I14" s="15"/>
      <c r="J14" s="9" t="s">
        <v>44</v>
      </c>
      <c r="K14" s="9">
        <v>9700</v>
      </c>
      <c r="M14" s="9">
        <v>2025</v>
      </c>
      <c r="N14" s="13">
        <f t="shared" si="3"/>
        <v>2502.3113999999996</v>
      </c>
      <c r="O14" s="13">
        <f t="shared" si="2"/>
        <v>1622.1107500000005</v>
      </c>
      <c r="P14" s="9">
        <v>4578</v>
      </c>
      <c r="Q14" s="9">
        <f t="shared" si="0"/>
        <v>1255</v>
      </c>
      <c r="R14" s="9"/>
      <c r="T14" s="9" t="s">
        <v>68</v>
      </c>
      <c r="U14" s="9">
        <v>32.5</v>
      </c>
      <c r="V14" s="9">
        <v>32</v>
      </c>
      <c r="W14" s="9">
        <v>32</v>
      </c>
      <c r="Y14" s="10" t="s">
        <v>96</v>
      </c>
      <c r="Z14" s="11">
        <v>8.6106687868944701E-4</v>
      </c>
      <c r="AB14" s="12" t="s">
        <v>185</v>
      </c>
      <c r="AC14" s="9">
        <v>66</v>
      </c>
      <c r="AD14" s="9">
        <v>35</v>
      </c>
      <c r="AE14" s="9">
        <v>171</v>
      </c>
    </row>
    <row r="15" spans="1:31">
      <c r="B15" s="1" t="s">
        <v>11</v>
      </c>
      <c r="C15" s="8">
        <v>6.1547245886401285</v>
      </c>
      <c r="D15" s="8">
        <v>6.0735362366867038</v>
      </c>
      <c r="E15" s="8">
        <v>8.90004554827531</v>
      </c>
      <c r="F15" s="8">
        <v>0.30637451990328191</v>
      </c>
      <c r="G15" s="8">
        <v>3.1245922611438512</v>
      </c>
      <c r="H15" s="8"/>
      <c r="I15" s="15"/>
      <c r="J15" s="9" t="s">
        <v>45</v>
      </c>
      <c r="K15" s="9">
        <v>9750</v>
      </c>
      <c r="M15" s="9">
        <v>2026</v>
      </c>
      <c r="N15" s="13">
        <f t="shared" si="3"/>
        <v>2177.0109179999995</v>
      </c>
      <c r="O15" s="13">
        <f t="shared" si="2"/>
        <v>2028.7363525000005</v>
      </c>
      <c r="P15" s="9">
        <v>4578</v>
      </c>
      <c r="Q15" s="9">
        <f t="shared" si="0"/>
        <v>1255</v>
      </c>
      <c r="R15" s="9"/>
      <c r="T15" s="9" t="s">
        <v>69</v>
      </c>
      <c r="U15" s="9">
        <v>27.5</v>
      </c>
      <c r="V15" s="9">
        <v>31</v>
      </c>
      <c r="W15" s="9">
        <v>34</v>
      </c>
      <c r="Y15" s="10" t="s">
        <v>97</v>
      </c>
      <c r="Z15" s="11">
        <v>8.7273451056513835E-4</v>
      </c>
      <c r="AB15" s="12" t="s">
        <v>186</v>
      </c>
      <c r="AC15" s="9">
        <v>30</v>
      </c>
      <c r="AD15" s="9">
        <v>73</v>
      </c>
      <c r="AE15" s="9">
        <v>50</v>
      </c>
    </row>
    <row r="16" spans="1:31">
      <c r="B16" s="1" t="s">
        <v>12</v>
      </c>
      <c r="C16" s="8">
        <v>4.0616925939445112</v>
      </c>
      <c r="D16" s="8">
        <v>0.19801930418222646</v>
      </c>
      <c r="E16" s="8">
        <v>7.7579397173774032</v>
      </c>
      <c r="F16" s="8">
        <v>1.6497905289993875</v>
      </c>
      <c r="G16" s="8">
        <v>1.7399296817430199</v>
      </c>
      <c r="H16" s="8"/>
      <c r="I16" s="15" t="s">
        <v>193</v>
      </c>
      <c r="J16" s="9" t="s">
        <v>48</v>
      </c>
      <c r="K16" s="9">
        <v>8102</v>
      </c>
      <c r="M16" s="9">
        <v>2027</v>
      </c>
      <c r="N16" s="13">
        <f t="shared" si="3"/>
        <v>1893.9994986599995</v>
      </c>
      <c r="O16" s="13">
        <f t="shared" si="2"/>
        <v>2382.5006266750006</v>
      </c>
      <c r="P16" s="9">
        <v>4578</v>
      </c>
      <c r="Q16" s="9">
        <f t="shared" si="0"/>
        <v>1255</v>
      </c>
      <c r="R16" s="9"/>
      <c r="T16" s="9" t="s">
        <v>70</v>
      </c>
      <c r="U16" s="9">
        <v>30</v>
      </c>
      <c r="V16" s="9">
        <v>30</v>
      </c>
      <c r="W16" s="9">
        <v>30</v>
      </c>
      <c r="Y16" s="10" t="s">
        <v>98</v>
      </c>
      <c r="Z16" s="11">
        <v>1.1480891715859292E-3</v>
      </c>
      <c r="AB16" s="12" t="s">
        <v>201</v>
      </c>
      <c r="AC16" s="9">
        <v>5</v>
      </c>
      <c r="AD16" s="9">
        <v>18</v>
      </c>
      <c r="AE16" s="9">
        <v>17</v>
      </c>
    </row>
    <row r="17" spans="2:31">
      <c r="B17" s="1" t="s">
        <v>13</v>
      </c>
      <c r="C17" s="8">
        <v>5.3259233361694633</v>
      </c>
      <c r="D17" s="8">
        <v>2.6756682442963586</v>
      </c>
      <c r="E17" s="8">
        <v>3.8734371735733908</v>
      </c>
      <c r="F17" s="8">
        <v>6.7169103221384621</v>
      </c>
      <c r="G17" s="8">
        <v>6.8870543050071493</v>
      </c>
      <c r="H17" s="8"/>
      <c r="I17" s="15"/>
      <c r="J17" s="9" t="s">
        <v>35</v>
      </c>
      <c r="K17" s="9">
        <v>8004</v>
      </c>
      <c r="M17" s="9">
        <v>2028</v>
      </c>
      <c r="N17" s="13">
        <f t="shared" si="3"/>
        <v>1647.7795638341995</v>
      </c>
      <c r="O17" s="13">
        <f t="shared" si="2"/>
        <v>2690.2755452072506</v>
      </c>
      <c r="P17" s="9">
        <v>4578</v>
      </c>
      <c r="Q17" s="9">
        <f>Q16</f>
        <v>1255</v>
      </c>
      <c r="R17" s="9"/>
      <c r="T17" s="9" t="s">
        <v>71</v>
      </c>
      <c r="U17" s="9">
        <v>74</v>
      </c>
      <c r="V17" s="9">
        <v>30</v>
      </c>
      <c r="W17" s="9">
        <v>2</v>
      </c>
      <c r="Y17" s="10" t="s">
        <v>99</v>
      </c>
      <c r="Z17" s="11">
        <v>1.2378582446709767E-3</v>
      </c>
      <c r="AB17" s="12" t="s">
        <v>187</v>
      </c>
      <c r="AC17" s="9">
        <v>63</v>
      </c>
      <c r="AD17" s="9">
        <v>32</v>
      </c>
      <c r="AE17" s="9">
        <v>148</v>
      </c>
    </row>
    <row r="18" spans="2:31">
      <c r="B18" s="1" t="s">
        <v>14</v>
      </c>
      <c r="C18" s="8">
        <v>2.0016222570925768</v>
      </c>
      <c r="D18" s="8">
        <v>7.2473506000690433</v>
      </c>
      <c r="E18" s="8">
        <v>1.9969251761245366</v>
      </c>
      <c r="F18" s="8">
        <v>0.61043105505200979</v>
      </c>
      <c r="G18" s="8">
        <v>6.334081152661847</v>
      </c>
      <c r="H18" s="8"/>
      <c r="I18" s="15"/>
      <c r="J18" s="9" t="s">
        <v>36</v>
      </c>
      <c r="K18" s="9">
        <v>9750</v>
      </c>
      <c r="M18" s="9">
        <v>2029</v>
      </c>
      <c r="N18" s="13">
        <f t="shared" si="3"/>
        <v>1433.5682205357537</v>
      </c>
      <c r="O18" s="13">
        <f t="shared" si="2"/>
        <v>2958.0397243303082</v>
      </c>
      <c r="P18" s="9">
        <v>4578</v>
      </c>
      <c r="Q18" s="13">
        <f>Q17*0.75</f>
        <v>941.25</v>
      </c>
      <c r="R18" s="13">
        <f t="shared" ref="R18:R24" si="4">($Q$17-Q18)*1.25</f>
        <v>392.1875</v>
      </c>
      <c r="T18" s="9" t="s">
        <v>72</v>
      </c>
      <c r="U18" s="9">
        <v>17</v>
      </c>
      <c r="V18" s="9">
        <v>28</v>
      </c>
      <c r="W18" s="9">
        <v>29</v>
      </c>
      <c r="Y18" s="10" t="s">
        <v>100</v>
      </c>
      <c r="Z18" s="11">
        <v>1.5473228058387209E-3</v>
      </c>
      <c r="AB18" s="12" t="s">
        <v>188</v>
      </c>
      <c r="AC18" s="9">
        <v>8</v>
      </c>
      <c r="AD18" s="9">
        <v>1</v>
      </c>
      <c r="AE18" s="9">
        <v>89</v>
      </c>
    </row>
    <row r="19" spans="2:31">
      <c r="B19" s="1" t="s">
        <v>15</v>
      </c>
      <c r="C19" s="8">
        <v>4.9959508343588475</v>
      </c>
      <c r="D19" s="8">
        <v>4.7780837651118722</v>
      </c>
      <c r="E19" s="8">
        <v>6.8690731790931538</v>
      </c>
      <c r="F19" s="8">
        <v>6.7004752948795856</v>
      </c>
      <c r="G19" s="8">
        <v>5.5836264292839957</v>
      </c>
      <c r="H19" s="8"/>
      <c r="I19" s="15"/>
      <c r="J19" s="9" t="s">
        <v>37</v>
      </c>
      <c r="K19" s="9">
        <v>9610</v>
      </c>
      <c r="M19" s="9">
        <v>2030</v>
      </c>
      <c r="N19" s="13">
        <f t="shared" si="3"/>
        <v>1247.2043518661058</v>
      </c>
      <c r="O19" s="13">
        <f t="shared" si="2"/>
        <v>3190.994560167368</v>
      </c>
      <c r="P19" s="9">
        <v>4578</v>
      </c>
      <c r="Q19" s="13">
        <f t="shared" ref="Q19:Q24" si="5">Q18*0.75</f>
        <v>705.9375</v>
      </c>
      <c r="R19" s="13">
        <f t="shared" si="4"/>
        <v>686.328125</v>
      </c>
      <c r="T19" s="9" t="s">
        <v>73</v>
      </c>
      <c r="U19" s="9">
        <v>32</v>
      </c>
      <c r="V19" s="9">
        <v>28</v>
      </c>
      <c r="W19" s="9">
        <v>28</v>
      </c>
      <c r="Y19" s="10" t="s">
        <v>101</v>
      </c>
      <c r="Z19" s="11">
        <v>1.5473228058387209E-3</v>
      </c>
      <c r="AB19" s="12" t="s">
        <v>189</v>
      </c>
      <c r="AC19" s="9">
        <v>11</v>
      </c>
      <c r="AD19" s="9">
        <v>7</v>
      </c>
      <c r="AE19" s="9">
        <v>116</v>
      </c>
    </row>
    <row r="20" spans="2:31">
      <c r="B20" s="1" t="s">
        <v>16</v>
      </c>
      <c r="C20" s="8">
        <v>5.6241984738089865</v>
      </c>
      <c r="D20" s="8">
        <v>5.7962182578176167</v>
      </c>
      <c r="E20" s="8">
        <v>2.8035890033086264</v>
      </c>
      <c r="F20" s="8">
        <v>7.0221828111923088</v>
      </c>
      <c r="G20" s="8">
        <v>7.1892182009772165</v>
      </c>
      <c r="H20" s="8"/>
      <c r="I20" s="15"/>
      <c r="J20" s="9" t="s">
        <v>38</v>
      </c>
      <c r="K20" s="9">
        <v>9542</v>
      </c>
      <c r="M20" s="9">
        <v>2031</v>
      </c>
      <c r="N20" s="13">
        <f t="shared" si="3"/>
        <v>1085.067786123512</v>
      </c>
      <c r="O20" s="13">
        <f t="shared" si="2"/>
        <v>3393.6652673456101</v>
      </c>
      <c r="P20" s="9">
        <v>4578</v>
      </c>
      <c r="Q20" s="13">
        <f t="shared" si="5"/>
        <v>529.453125</v>
      </c>
      <c r="R20" s="13">
        <f t="shared" si="4"/>
        <v>906.93359375</v>
      </c>
      <c r="T20" s="9" t="s">
        <v>74</v>
      </c>
      <c r="U20" s="9">
        <v>26</v>
      </c>
      <c r="V20" s="9">
        <v>24</v>
      </c>
      <c r="W20" s="9">
        <v>24</v>
      </c>
      <c r="Y20" s="10" t="s">
        <v>102</v>
      </c>
      <c r="Z20" s="11">
        <v>1.7518382273589395E-3</v>
      </c>
    </row>
    <row r="21" spans="2:31">
      <c r="B21" s="1" t="s">
        <v>17</v>
      </c>
      <c r="C21" s="8">
        <v>9.900497690767418</v>
      </c>
      <c r="D21" s="8">
        <v>4.9800030382832761E-2</v>
      </c>
      <c r="E21" s="8">
        <v>1.7267514716831289</v>
      </c>
      <c r="F21" s="8">
        <v>8.6595294221228301</v>
      </c>
      <c r="G21" s="8">
        <v>8.2348757037874734</v>
      </c>
      <c r="H21" s="8"/>
      <c r="I21" s="15"/>
      <c r="J21" s="9" t="s">
        <v>39</v>
      </c>
      <c r="K21" s="9">
        <v>8000</v>
      </c>
      <c r="M21" s="9">
        <v>2032</v>
      </c>
      <c r="N21" s="13">
        <f t="shared" si="3"/>
        <v>944.00897392745537</v>
      </c>
      <c r="O21" s="13">
        <f t="shared" si="2"/>
        <v>3569.9887825906808</v>
      </c>
      <c r="P21" s="9">
        <v>4578</v>
      </c>
      <c r="Q21" s="13">
        <f t="shared" si="5"/>
        <v>397.08984375</v>
      </c>
      <c r="R21" s="13">
        <f t="shared" si="4"/>
        <v>1072.3876953125</v>
      </c>
      <c r="T21" s="9" t="s">
        <v>75</v>
      </c>
      <c r="U21" s="9">
        <v>39</v>
      </c>
      <c r="V21" s="9">
        <v>22</v>
      </c>
      <c r="W21" s="9">
        <v>25</v>
      </c>
      <c r="Y21" s="10" t="s">
        <v>103</v>
      </c>
      <c r="Z21" s="11">
        <v>1.8567873670064651E-3</v>
      </c>
    </row>
    <row r="22" spans="2:31">
      <c r="B22" s="1" t="s">
        <v>18</v>
      </c>
      <c r="C22" s="8">
        <v>2.6101425096805517</v>
      </c>
      <c r="D22" s="8">
        <v>7.8676572234723423</v>
      </c>
      <c r="E22" s="8">
        <v>4.4529077064847558</v>
      </c>
      <c r="F22" s="8">
        <v>8.9726703935897305</v>
      </c>
      <c r="G22" s="8">
        <v>7.1442267539214814</v>
      </c>
      <c r="H22" s="8"/>
      <c r="I22" s="15"/>
      <c r="J22" s="9" t="s">
        <v>40</v>
      </c>
      <c r="K22" s="9">
        <v>6250</v>
      </c>
      <c r="M22" s="9">
        <v>2033</v>
      </c>
      <c r="N22" s="13">
        <f t="shared" si="3"/>
        <v>821.28780731688619</v>
      </c>
      <c r="O22" s="13">
        <f t="shared" si="2"/>
        <v>3723.390240853892</v>
      </c>
      <c r="P22" s="9">
        <v>4578</v>
      </c>
      <c r="Q22" s="13">
        <f t="shared" si="5"/>
        <v>297.8173828125</v>
      </c>
      <c r="R22" s="13">
        <f t="shared" si="4"/>
        <v>1196.478271484375</v>
      </c>
      <c r="T22" s="9" t="s">
        <v>76</v>
      </c>
      <c r="U22" s="9">
        <v>27</v>
      </c>
      <c r="V22" s="9">
        <v>21</v>
      </c>
      <c r="W22" s="9">
        <v>0</v>
      </c>
      <c r="Y22" s="10" t="s">
        <v>104</v>
      </c>
      <c r="Z22" s="11">
        <v>1.8567873670064651E-3</v>
      </c>
    </row>
    <row r="23" spans="2:31">
      <c r="B23" s="1" t="s">
        <v>19</v>
      </c>
      <c r="C23" s="8">
        <v>2.3338266338623481</v>
      </c>
      <c r="D23" s="8">
        <v>6.9176263878996558</v>
      </c>
      <c r="E23" s="8">
        <v>1.6564442467299456</v>
      </c>
      <c r="F23" s="8">
        <v>3.3652535319634982</v>
      </c>
      <c r="G23" s="8">
        <v>9.4848729292439806</v>
      </c>
      <c r="H23" s="8"/>
      <c r="I23" s="15"/>
      <c r="J23" s="9" t="s">
        <v>41</v>
      </c>
      <c r="K23" s="9">
        <v>5841</v>
      </c>
      <c r="M23" s="9">
        <v>2034</v>
      </c>
      <c r="N23" s="13">
        <f t="shared" si="3"/>
        <v>714.52039236569101</v>
      </c>
      <c r="O23" s="13">
        <f t="shared" si="2"/>
        <v>3856.8495095428862</v>
      </c>
      <c r="P23" s="9">
        <v>4578</v>
      </c>
      <c r="Q23" s="13">
        <f t="shared" si="5"/>
        <v>223.363037109375</v>
      </c>
      <c r="R23" s="13">
        <f t="shared" si="4"/>
        <v>1289.5462036132812</v>
      </c>
      <c r="T23" s="9" t="s">
        <v>196</v>
      </c>
      <c r="U23" s="9">
        <v>36</v>
      </c>
      <c r="V23" s="9">
        <v>20</v>
      </c>
      <c r="W23" s="9">
        <v>20</v>
      </c>
      <c r="Y23" s="10" t="s">
        <v>105</v>
      </c>
      <c r="Z23" s="11">
        <v>2.0091560502753765E-3</v>
      </c>
    </row>
    <row r="24" spans="2:31">
      <c r="B24" s="1" t="s">
        <v>20</v>
      </c>
      <c r="C24" s="8">
        <v>5.6656178480550512</v>
      </c>
      <c r="D24" s="8">
        <v>3.1272880040252038</v>
      </c>
      <c r="E24" s="8">
        <v>1.5213933077815334</v>
      </c>
      <c r="F24" s="8">
        <v>4.1685153577113585</v>
      </c>
      <c r="G24" s="8">
        <v>6.8666473122536669</v>
      </c>
      <c r="H24" s="8"/>
      <c r="I24" s="15"/>
      <c r="J24" s="9" t="s">
        <v>42</v>
      </c>
      <c r="K24" s="9">
        <v>4032</v>
      </c>
      <c r="M24" s="9">
        <v>2035</v>
      </c>
      <c r="N24" s="13">
        <f t="shared" si="3"/>
        <v>621.63274135815118</v>
      </c>
      <c r="O24" s="13">
        <f t="shared" si="2"/>
        <v>3972.959073302311</v>
      </c>
      <c r="P24" s="9">
        <v>4578</v>
      </c>
      <c r="Q24" s="13">
        <f t="shared" si="5"/>
        <v>167.52227783203125</v>
      </c>
      <c r="R24" s="13">
        <f t="shared" si="4"/>
        <v>1359.3471527099609</v>
      </c>
      <c r="T24" s="9" t="s">
        <v>77</v>
      </c>
      <c r="U24" s="9">
        <v>14.5</v>
      </c>
      <c r="V24" s="9">
        <v>14</v>
      </c>
      <c r="W24" s="9">
        <v>14</v>
      </c>
      <c r="Y24" s="10" t="s">
        <v>106</v>
      </c>
      <c r="Z24" s="11">
        <v>2.0438112652520963E-3</v>
      </c>
    </row>
    <row r="25" spans="2:31">
      <c r="B25" s="1" t="s">
        <v>21</v>
      </c>
      <c r="C25" s="8">
        <v>9.1949680906623534</v>
      </c>
      <c r="D25" s="8">
        <v>1.8757164926017744</v>
      </c>
      <c r="E25" s="8">
        <v>2.7610660833118073</v>
      </c>
      <c r="F25" s="8">
        <v>6.6483149823624013</v>
      </c>
      <c r="G25" s="8">
        <v>1.0053368365064919</v>
      </c>
      <c r="H25" s="8"/>
      <c r="I25" s="15"/>
      <c r="J25" s="9" t="s">
        <v>43</v>
      </c>
      <c r="K25" s="9">
        <v>3250</v>
      </c>
      <c r="T25" s="9" t="s">
        <v>78</v>
      </c>
      <c r="U25" s="9">
        <v>19</v>
      </c>
      <c r="V25" s="9">
        <v>12</v>
      </c>
      <c r="W25" s="9">
        <v>12</v>
      </c>
      <c r="Y25" s="10" t="s">
        <v>107</v>
      </c>
      <c r="Z25" s="11">
        <v>2.1662519281742095E-3</v>
      </c>
    </row>
    <row r="26" spans="2:31">
      <c r="B26" s="1" t="s">
        <v>22</v>
      </c>
      <c r="C26" s="8">
        <v>3.0314319512720065</v>
      </c>
      <c r="D26" s="8">
        <v>3.2586915963067877</v>
      </c>
      <c r="E26" s="8">
        <v>8.4015391257745815</v>
      </c>
      <c r="F26" s="8">
        <v>9.1226419604246534</v>
      </c>
      <c r="G26" s="8">
        <v>4.0548898855758395</v>
      </c>
      <c r="H26" s="8"/>
      <c r="I26" s="15"/>
      <c r="J26" s="9" t="s">
        <v>44</v>
      </c>
      <c r="K26" s="9">
        <v>950</v>
      </c>
      <c r="T26" s="14" t="s">
        <v>79</v>
      </c>
      <c r="U26" s="9">
        <v>8</v>
      </c>
      <c r="V26" s="9">
        <v>8</v>
      </c>
      <c r="W26" s="9">
        <v>0</v>
      </c>
      <c r="Y26" s="10" t="s">
        <v>108</v>
      </c>
      <c r="Z26" s="11">
        <v>2.1662519281742095E-3</v>
      </c>
    </row>
    <row r="27" spans="2:31">
      <c r="B27" s="1" t="s">
        <v>23</v>
      </c>
      <c r="C27" s="8">
        <v>8.3340446188602222</v>
      </c>
      <c r="D27" s="8">
        <v>2.2656031528548426</v>
      </c>
      <c r="E27" s="8">
        <v>4.283208169219348</v>
      </c>
      <c r="F27" s="8">
        <v>0.57395247015204709</v>
      </c>
      <c r="G27" s="8">
        <v>8.8619312152288696</v>
      </c>
      <c r="H27" s="8"/>
      <c r="I27" s="15"/>
      <c r="J27" s="9" t="s">
        <v>45</v>
      </c>
      <c r="K27" s="9">
        <v>100</v>
      </c>
      <c r="T27" s="14" t="s">
        <v>80</v>
      </c>
      <c r="U27" s="9">
        <v>0</v>
      </c>
      <c r="V27" s="9">
        <v>0</v>
      </c>
      <c r="W27" s="9">
        <v>45.5</v>
      </c>
      <c r="Y27" s="10" t="s">
        <v>109</v>
      </c>
      <c r="Z27" s="11">
        <v>2.3357843031452529E-3</v>
      </c>
    </row>
    <row r="28" spans="2:31">
      <c r="B28" s="1" t="s">
        <v>24</v>
      </c>
      <c r="C28" s="8">
        <v>8.3644970592039041</v>
      </c>
      <c r="D28" s="8">
        <v>2.4449013418899379</v>
      </c>
      <c r="E28" s="8">
        <v>6.9968578912702135</v>
      </c>
      <c r="F28" s="8">
        <v>3.1100247746639829</v>
      </c>
      <c r="G28" s="8">
        <v>8.0754024736693957</v>
      </c>
      <c r="H28" s="8"/>
      <c r="I28" s="8"/>
      <c r="T28" s="14" t="s">
        <v>81</v>
      </c>
      <c r="U28" s="9">
        <v>0</v>
      </c>
      <c r="V28" s="9">
        <v>0</v>
      </c>
      <c r="W28" s="9">
        <v>1</v>
      </c>
      <c r="Y28" s="10" t="s">
        <v>110</v>
      </c>
      <c r="Z28" s="11">
        <v>2.385317405160453E-3</v>
      </c>
    </row>
    <row r="29" spans="2:31">
      <c r="B29" s="1" t="s">
        <v>25</v>
      </c>
      <c r="C29" s="8">
        <v>6.9246110765085334</v>
      </c>
      <c r="D29" s="8">
        <v>5.4406807603525031</v>
      </c>
      <c r="E29" s="8">
        <v>3.1911344574431788</v>
      </c>
      <c r="F29" s="8">
        <v>9.554636804426389</v>
      </c>
      <c r="G29" s="8">
        <v>3.0495301318008696</v>
      </c>
      <c r="H29" s="8"/>
      <c r="I29" s="8"/>
      <c r="Y29" s="10" t="s">
        <v>111</v>
      </c>
      <c r="Z29" s="11">
        <v>2.385317405160453E-3</v>
      </c>
    </row>
    <row r="30" spans="2:31">
      <c r="B30" s="1" t="s">
        <v>26</v>
      </c>
      <c r="C30" s="8">
        <v>0.34753986450117291</v>
      </c>
      <c r="D30" s="8">
        <v>0.70720590479428136</v>
      </c>
      <c r="E30" s="8">
        <v>8.5923323046408679</v>
      </c>
      <c r="F30" s="8">
        <v>0.81517836325998294</v>
      </c>
      <c r="G30" s="8">
        <v>9.4299020998755765</v>
      </c>
      <c r="H30" s="8"/>
      <c r="I30" s="8"/>
      <c r="Y30" s="10" t="s">
        <v>112</v>
      </c>
      <c r="Z30" s="11">
        <v>2.4757164893419534E-3</v>
      </c>
    </row>
    <row r="31" spans="2:31">
      <c r="B31" s="1" t="s">
        <v>27</v>
      </c>
      <c r="C31" s="8">
        <v>2.1862563961962533</v>
      </c>
      <c r="D31" s="8">
        <v>2.799048090480686</v>
      </c>
      <c r="E31" s="8">
        <v>4.1115646501584866</v>
      </c>
      <c r="F31" s="8">
        <v>8.9497789468346234</v>
      </c>
      <c r="G31" s="8">
        <v>2.4984393550303707</v>
      </c>
      <c r="H31" s="8"/>
      <c r="I31" s="8"/>
      <c r="Y31" s="10" t="s">
        <v>113</v>
      </c>
      <c r="Z31" s="11">
        <v>2.5563671411939948E-3</v>
      </c>
    </row>
    <row r="32" spans="2:31">
      <c r="B32" s="1" t="s">
        <v>28</v>
      </c>
      <c r="C32" s="8">
        <v>7.3616538475450124</v>
      </c>
      <c r="D32" s="8">
        <v>1.4721797560129479</v>
      </c>
      <c r="E32" s="8">
        <v>9.7079383020510122</v>
      </c>
      <c r="F32" s="8">
        <v>5.8360155351297927</v>
      </c>
      <c r="G32" s="8">
        <v>9.269552676978206</v>
      </c>
      <c r="H32" s="8"/>
      <c r="I32" s="8"/>
      <c r="Y32" s="10" t="s">
        <v>114</v>
      </c>
      <c r="Z32" s="11">
        <v>2.5563671411939948E-3</v>
      </c>
    </row>
    <row r="33" spans="2:26">
      <c r="B33" s="1" t="s">
        <v>29</v>
      </c>
      <c r="C33" s="8">
        <v>5.5547983827242522</v>
      </c>
      <c r="D33" s="8">
        <v>7.5226506942319249</v>
      </c>
      <c r="E33" s="8">
        <v>3.1006268244094293</v>
      </c>
      <c r="F33" s="8">
        <v>5.9864140082362596</v>
      </c>
      <c r="G33" s="8">
        <v>8.834719090831932</v>
      </c>
      <c r="H33" s="8"/>
      <c r="Y33" s="10" t="s">
        <v>115</v>
      </c>
      <c r="Z33" s="11">
        <v>2.583376189201693E-3</v>
      </c>
    </row>
    <row r="34" spans="2:26">
      <c r="Y34" s="10" t="s">
        <v>116</v>
      </c>
      <c r="Z34" s="11">
        <v>2.583376189201693E-3</v>
      </c>
    </row>
    <row r="35" spans="2:26">
      <c r="Y35" s="10" t="s">
        <v>117</v>
      </c>
      <c r="Z35" s="11">
        <v>2.6182035316954146E-3</v>
      </c>
    </row>
    <row r="36" spans="2:26">
      <c r="Y36" s="10" t="s">
        <v>118</v>
      </c>
      <c r="Z36" s="11">
        <v>2.627757341038409E-3</v>
      </c>
    </row>
    <row r="37" spans="2:26">
      <c r="Y37" s="10" t="s">
        <v>119</v>
      </c>
      <c r="Z37" s="11">
        <v>2.627757341038409E-3</v>
      </c>
    </row>
    <row r="38" spans="2:26">
      <c r="Y38" s="10" t="s">
        <v>120</v>
      </c>
      <c r="Z38" s="11">
        <v>2.627757341038409E-3</v>
      </c>
    </row>
    <row r="39" spans="2:26">
      <c r="Y39" s="10" t="s">
        <v>121</v>
      </c>
      <c r="Z39" s="11">
        <v>2.627757341038409E-3</v>
      </c>
    </row>
    <row r="40" spans="2:26">
      <c r="Y40" s="10" t="s">
        <v>122</v>
      </c>
      <c r="Z40" s="11">
        <v>2.7851810505096974E-3</v>
      </c>
    </row>
    <row r="41" spans="2:26">
      <c r="Y41" s="10" t="s">
        <v>123</v>
      </c>
      <c r="Z41" s="11">
        <v>2.7851810505096974E-3</v>
      </c>
    </row>
    <row r="42" spans="2:26">
      <c r="Y42" s="10" t="s">
        <v>124</v>
      </c>
      <c r="Z42" s="11">
        <v>3.054570786977984E-3</v>
      </c>
    </row>
    <row r="43" spans="2:26">
      <c r="Y43" s="10" t="s">
        <v>125</v>
      </c>
      <c r="Z43" s="11">
        <v>3.054570786977984E-3</v>
      </c>
    </row>
    <row r="44" spans="2:26">
      <c r="Y44" s="10" t="s">
        <v>126</v>
      </c>
      <c r="Z44" s="11">
        <v>3.054570786977984E-3</v>
      </c>
    </row>
    <row r="45" spans="2:26">
      <c r="Y45" s="10" t="s">
        <v>127</v>
      </c>
      <c r="Z45" s="11">
        <v>3.1215709308700644E-3</v>
      </c>
    </row>
    <row r="46" spans="2:26">
      <c r="Y46" s="10" t="s">
        <v>128</v>
      </c>
      <c r="Z46" s="11">
        <v>3.1215709308700644E-3</v>
      </c>
    </row>
    <row r="47" spans="2:26">
      <c r="Y47" s="10" t="s">
        <v>129</v>
      </c>
      <c r="Z47" s="11">
        <v>3.4909380422605534E-3</v>
      </c>
    </row>
    <row r="48" spans="2:26">
      <c r="Y48" s="10" t="s">
        <v>130</v>
      </c>
      <c r="Z48" s="11">
        <v>3.9273052975431228E-3</v>
      </c>
    </row>
    <row r="49" spans="25:26">
      <c r="Y49" s="10" t="s">
        <v>131</v>
      </c>
      <c r="Z49" s="11">
        <v>4.787422728930393E-3</v>
      </c>
    </row>
    <row r="50" spans="25:26">
      <c r="Y50" s="10" t="s">
        <v>132</v>
      </c>
      <c r="Z50" s="11">
        <v>5.9758673880667846E-3</v>
      </c>
    </row>
    <row r="51" spans="25:26">
      <c r="Y51" s="10" t="s">
        <v>133</v>
      </c>
      <c r="Z51" s="11">
        <v>5.9758673880667846E-3</v>
      </c>
    </row>
    <row r="52" spans="25:26">
      <c r="Y52" s="10" t="s">
        <v>134</v>
      </c>
      <c r="Z52" s="11">
        <v>5.9758673880667846E-3</v>
      </c>
    </row>
    <row r="53" spans="25:26">
      <c r="Y53" s="10" t="s">
        <v>135</v>
      </c>
      <c r="Z53" s="11">
        <v>6.3909178529849868E-3</v>
      </c>
    </row>
    <row r="54" spans="25:26">
      <c r="Y54" s="10" t="s">
        <v>136</v>
      </c>
      <c r="Z54" s="11">
        <v>6.3909178529849868E-3</v>
      </c>
    </row>
    <row r="55" spans="25:26">
      <c r="Y55" s="10" t="s">
        <v>137</v>
      </c>
      <c r="Z55" s="11">
        <v>6.3909178529849868E-3</v>
      </c>
    </row>
    <row r="56" spans="25:26">
      <c r="Y56" s="10" t="s">
        <v>138</v>
      </c>
      <c r="Z56" s="11">
        <v>7.1559522154813595E-3</v>
      </c>
    </row>
    <row r="57" spans="25:26">
      <c r="Y57" s="10" t="s">
        <v>139</v>
      </c>
      <c r="Z57" s="11">
        <v>7.7501285676050795E-3</v>
      </c>
    </row>
    <row r="58" spans="25:26">
      <c r="Y58" s="10" t="s">
        <v>140</v>
      </c>
      <c r="Z58" s="11">
        <v>7.8039273271751607E-3</v>
      </c>
    </row>
    <row r="59" spans="25:26">
      <c r="Y59" s="10" t="s">
        <v>141</v>
      </c>
      <c r="Z59" s="11">
        <v>8.3486109180615845E-3</v>
      </c>
    </row>
    <row r="60" spans="25:26">
      <c r="Y60" s="10" t="s">
        <v>142</v>
      </c>
      <c r="Z60" s="11">
        <v>8.947284994178982E-3</v>
      </c>
    </row>
    <row r="61" spans="25:26">
      <c r="Y61" s="10" t="s">
        <v>143</v>
      </c>
      <c r="Z61" s="11">
        <v>8.947284994178982E-3</v>
      </c>
    </row>
    <row r="62" spans="25:26">
      <c r="Y62" s="10" t="s">
        <v>144</v>
      </c>
      <c r="Z62" s="11">
        <v>9.0418166622059266E-3</v>
      </c>
    </row>
    <row r="63" spans="25:26">
      <c r="Y63" s="10" t="s">
        <v>145</v>
      </c>
      <c r="Z63" s="11">
        <v>9.541269620641812E-3</v>
      </c>
    </row>
    <row r="64" spans="25:26">
      <c r="Y64" s="10" t="s">
        <v>146</v>
      </c>
      <c r="Z64" s="11">
        <v>9.8758538687145382E-3</v>
      </c>
    </row>
    <row r="65" spans="25:26">
      <c r="Y65" s="10" t="s">
        <v>147</v>
      </c>
      <c r="Z65" s="11">
        <v>9.8758538687145382E-3</v>
      </c>
    </row>
    <row r="66" spans="25:26">
      <c r="Y66" s="10" t="s">
        <v>148</v>
      </c>
      <c r="Z66" s="11">
        <v>9.9461978035963027E-3</v>
      </c>
    </row>
    <row r="67" spans="25:26">
      <c r="Y67" s="10" t="s">
        <v>149</v>
      </c>
      <c r="Z67" s="11">
        <v>1.0733928323222038E-2</v>
      </c>
    </row>
    <row r="68" spans="25:26">
      <c r="Y68" s="10" t="s">
        <v>150</v>
      </c>
      <c r="Z68" s="11">
        <v>1.1625192851407617E-2</v>
      </c>
    </row>
    <row r="69" spans="25:26">
      <c r="Y69" s="10" t="s">
        <v>151</v>
      </c>
      <c r="Z69" s="11">
        <v>1.1625192851407617E-2</v>
      </c>
    </row>
    <row r="70" spans="25:26">
      <c r="Y70" s="10" t="s">
        <v>152</v>
      </c>
      <c r="Z70" s="11">
        <v>1.1951734776133569E-2</v>
      </c>
    </row>
    <row r="71" spans="25:26">
      <c r="Y71" s="10" t="s">
        <v>153</v>
      </c>
      <c r="Z71" s="11">
        <v>1.2486283723480257E-2</v>
      </c>
    </row>
    <row r="72" spans="25:26">
      <c r="Y72" s="10" t="s">
        <v>154</v>
      </c>
      <c r="Z72" s="11">
        <v>1.2486283723480257E-2</v>
      </c>
    </row>
    <row r="73" spans="25:26">
      <c r="Y73" s="10" t="s">
        <v>155</v>
      </c>
      <c r="Z73" s="11">
        <v>1.2486283723480257E-2</v>
      </c>
    </row>
    <row r="74" spans="25:26">
      <c r="Y74" s="10" t="s">
        <v>156</v>
      </c>
      <c r="Z74" s="11">
        <v>1.4047069188915288E-2</v>
      </c>
    </row>
    <row r="75" spans="25:26">
      <c r="Y75" s="10" t="s">
        <v>157</v>
      </c>
      <c r="Z75" s="11">
        <v>1.4047069188915288E-2</v>
      </c>
    </row>
    <row r="76" spans="25:26">
      <c r="Y76" s="10" t="s">
        <v>158</v>
      </c>
      <c r="Z76" s="11">
        <v>1.4047069188915288E-2</v>
      </c>
    </row>
    <row r="77" spans="25:26">
      <c r="Y77" s="10" t="s">
        <v>159</v>
      </c>
      <c r="Z77" s="11">
        <v>1.4939668470166962E-2</v>
      </c>
    </row>
    <row r="78" spans="25:26">
      <c r="Y78" s="10" t="s">
        <v>160</v>
      </c>
      <c r="Z78" s="11">
        <v>1.4939668470166962E-2</v>
      </c>
    </row>
    <row r="79" spans="25:26">
      <c r="Y79" s="10" t="s">
        <v>161</v>
      </c>
      <c r="Z79" s="11">
        <v>1.9751707737429076E-2</v>
      </c>
    </row>
    <row r="80" spans="25:26">
      <c r="Y80" s="10" t="s">
        <v>162</v>
      </c>
      <c r="Z80" s="11">
        <v>1.9892395607192605E-2</v>
      </c>
    </row>
    <row r="81" spans="25:26">
      <c r="Y81" s="10" t="s">
        <v>163</v>
      </c>
      <c r="Z81" s="11">
        <v>2.1543402280186769E-2</v>
      </c>
    </row>
    <row r="82" spans="25:26">
      <c r="Y82" s="10" t="s">
        <v>164</v>
      </c>
      <c r="Z82" s="11">
        <v>2.689140324630053E-2</v>
      </c>
    </row>
    <row r="83" spans="25:26">
      <c r="Y83" s="10" t="s">
        <v>165</v>
      </c>
      <c r="Z83" s="11">
        <v>2.9627561606143615E-2</v>
      </c>
    </row>
    <row r="84" spans="25:26">
      <c r="Y84" s="10" t="s">
        <v>166</v>
      </c>
      <c r="Z84" s="11">
        <v>2.9838593410788906E-2</v>
      </c>
    </row>
    <row r="85" spans="25:26">
      <c r="Y85" s="10" t="s">
        <v>167</v>
      </c>
      <c r="Z85" s="11">
        <v>3.4565488540500885E-2</v>
      </c>
    </row>
    <row r="86" spans="25:26">
      <c r="Y86" s="10" t="s">
        <v>168</v>
      </c>
      <c r="Z86" s="11">
        <v>3.4565488540500885E-2</v>
      </c>
    </row>
    <row r="87" spans="25:26">
      <c r="Y87" s="10" t="s">
        <v>169</v>
      </c>
      <c r="Z87" s="11">
        <v>3.9503415474858153E-2</v>
      </c>
    </row>
    <row r="88" spans="25:26">
      <c r="Y88" s="10" t="s">
        <v>170</v>
      </c>
      <c r="Z88" s="11">
        <v>4.3473971528747969E-2</v>
      </c>
    </row>
    <row r="89" spans="25:26">
      <c r="Y89" s="10" t="s">
        <v>171</v>
      </c>
      <c r="Z89" s="11">
        <v>4.444134240921542E-2</v>
      </c>
    </row>
    <row r="90" spans="25:26">
      <c r="Y90" s="10" t="s">
        <v>172</v>
      </c>
      <c r="Z90" s="11">
        <v>4.444134240921542E-2</v>
      </c>
    </row>
    <row r="91" spans="25:26">
      <c r="Y91" s="10" t="s">
        <v>173</v>
      </c>
      <c r="Z91" s="11">
        <v>4.9730989017981515E-2</v>
      </c>
    </row>
    <row r="92" spans="25:26">
      <c r="Y92" s="10" t="s">
        <v>174</v>
      </c>
      <c r="Z92" s="11">
        <v>8.9515780232366726E-2</v>
      </c>
    </row>
    <row r="93" spans="25:26">
      <c r="Y93" s="10" t="s">
        <v>175</v>
      </c>
      <c r="Z93" s="11">
        <v>8.9515780232366726E-2</v>
      </c>
    </row>
  </sheetData>
  <sortState ref="A4:G33">
    <sortCondition ref="A4:A33"/>
  </sortState>
  <conditionalFormatting sqref="Y4:Z93">
    <cfRule type="cellIs" dxfId="0" priority="1" stopIfTrue="1" operator="greaterThanOrEqual">
      <formula>0</formula>
    </cfRule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MATOS Sample Data</vt:lpstr>
    </vt:vector>
  </TitlesOfParts>
  <Company>NMCI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rafael.matos</dc:creator>
  <cp:lastModifiedBy>Rafael Matos</cp:lastModifiedBy>
  <dcterms:created xsi:type="dcterms:W3CDTF">2015-02-23T12:57:38Z</dcterms:created>
  <dcterms:modified xsi:type="dcterms:W3CDTF">2015-02-24T23:49:33Z</dcterms:modified>
</cp:coreProperties>
</file>